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suaki suzuki\Desktop\新しいフォルダー (2)\"/>
    </mc:Choice>
  </mc:AlternateContent>
  <xr:revisionPtr revIDLastSave="0" documentId="8_{DDA40E16-D663-4547-8576-190566E0E230}" xr6:coauthVersionLast="47" xr6:coauthVersionMax="47" xr10:uidLastSave="{00000000-0000-0000-0000-000000000000}"/>
  <bookViews>
    <workbookView xWindow="-120" yWindow="-120" windowWidth="29040" windowHeight="15840" xr2:uid="{13FFE89C-A46F-4512-A8C2-9AD9092DF58F}"/>
  </bookViews>
  <sheets>
    <sheet name="麻機保育園" sheetId="1" r:id="rId1"/>
  </sheets>
  <definedNames>
    <definedName name="_xlnm.Print_Titles" localSheetId="0">麻機保育園!$1:$5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F85" i="1"/>
  <c r="E85" i="1"/>
  <c r="G85" i="1" s="1"/>
  <c r="G84" i="1"/>
  <c r="F83" i="1"/>
  <c r="E83" i="1"/>
  <c r="G83" i="1" s="1"/>
  <c r="G82" i="1"/>
  <c r="G80" i="1"/>
  <c r="G76" i="1"/>
  <c r="F75" i="1"/>
  <c r="F77" i="1" s="1"/>
  <c r="E75" i="1"/>
  <c r="E77" i="1" s="1"/>
  <c r="G74" i="1"/>
  <c r="G73" i="1"/>
  <c r="G72" i="1"/>
  <c r="F72" i="1"/>
  <c r="E72" i="1"/>
  <c r="G71" i="1"/>
  <c r="G70" i="1"/>
  <c r="G68" i="1"/>
  <c r="F67" i="1"/>
  <c r="F69" i="1" s="1"/>
  <c r="E67" i="1"/>
  <c r="E69" i="1" s="1"/>
  <c r="G63" i="1"/>
  <c r="F62" i="1"/>
  <c r="F64" i="1" s="1"/>
  <c r="F65" i="1" s="1"/>
  <c r="E62" i="1"/>
  <c r="E64" i="1" s="1"/>
  <c r="G64" i="1" s="1"/>
  <c r="G61" i="1"/>
  <c r="F60" i="1"/>
  <c r="E60" i="1"/>
  <c r="E65" i="1" s="1"/>
  <c r="G65" i="1" s="1"/>
  <c r="G59" i="1"/>
  <c r="G58" i="1"/>
  <c r="G57" i="1"/>
  <c r="G56" i="1"/>
  <c r="F56" i="1"/>
  <c r="E56" i="1"/>
  <c r="G55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F31" i="1"/>
  <c r="G31" i="1" s="1"/>
  <c r="E31" i="1"/>
  <c r="G30" i="1"/>
  <c r="G29" i="1"/>
  <c r="G28" i="1"/>
  <c r="G27" i="1"/>
  <c r="G26" i="1"/>
  <c r="G25" i="1"/>
  <c r="G24" i="1"/>
  <c r="F23" i="1"/>
  <c r="F53" i="1" s="1"/>
  <c r="E23" i="1"/>
  <c r="E53" i="1" s="1"/>
  <c r="G53" i="1" s="1"/>
  <c r="G22" i="1"/>
  <c r="G21" i="1"/>
  <c r="G20" i="1"/>
  <c r="G19" i="1"/>
  <c r="G18" i="1"/>
  <c r="G17" i="1"/>
  <c r="G16" i="1"/>
  <c r="G15" i="1"/>
  <c r="F14" i="1"/>
  <c r="E14" i="1"/>
  <c r="G14" i="1" s="1"/>
  <c r="G12" i="1"/>
  <c r="G11" i="1"/>
  <c r="F10" i="1"/>
  <c r="F6" i="1" s="1"/>
  <c r="F13" i="1" s="1"/>
  <c r="F54" i="1" s="1"/>
  <c r="F66" i="1" s="1"/>
  <c r="E10" i="1"/>
  <c r="G10" i="1" s="1"/>
  <c r="G9" i="1"/>
  <c r="G8" i="1"/>
  <c r="F8" i="1"/>
  <c r="E8" i="1"/>
  <c r="G7" i="1"/>
  <c r="G77" i="1" l="1"/>
  <c r="G69" i="1"/>
  <c r="E78" i="1"/>
  <c r="G78" i="1" s="1"/>
  <c r="F78" i="1"/>
  <c r="F79" i="1" s="1"/>
  <c r="F81" i="1" s="1"/>
  <c r="F87" i="1" s="1"/>
  <c r="G75" i="1"/>
  <c r="G60" i="1"/>
  <c r="G23" i="1"/>
  <c r="G67" i="1"/>
  <c r="E6" i="1"/>
  <c r="G62" i="1"/>
  <c r="G6" i="1" l="1"/>
  <c r="E13" i="1"/>
  <c r="E54" i="1" l="1"/>
  <c r="G13" i="1"/>
  <c r="G54" i="1" l="1"/>
  <c r="E66" i="1"/>
  <c r="E79" i="1" l="1"/>
  <c r="G66" i="1"/>
  <c r="G79" i="1" l="1"/>
  <c r="E81" i="1"/>
  <c r="E87" i="1" l="1"/>
  <c r="G87" i="1" s="1"/>
  <c r="G81" i="1"/>
</calcChain>
</file>

<file path=xl/sharedStrings.xml><?xml version="1.0" encoding="utf-8"?>
<sst xmlns="http://schemas.openxmlformats.org/spreadsheetml/2006/main" count="100" uniqueCount="94">
  <si>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</si>
  <si>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麻機保育園  事業活動計算書</t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</si>
  <si>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</si>
  <si>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</si>
  <si>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</si>
  <si>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</si>
  <si>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</si>
  <si>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</si>
  <si>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</si>
  <si>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</si>
  <si>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保育事業収益</t>
  </si>
  <si>
    <t>　委託費収益</t>
  </si>
  <si>
    <t>　利用者等利用料収益</t>
  </si>
  <si>
    <t>　　利用者等利用料収益（一般）</t>
  </si>
  <si>
    <t>　その他の事業収益</t>
  </si>
  <si>
    <t>　　補助金事業収益（公費）</t>
  </si>
  <si>
    <t>　　補助金事業収益（一般）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</si>
  <si>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</si>
  <si>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</si>
  <si>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</si>
  <si>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</si>
  <si>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</si>
  <si>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</si>
  <si>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</si>
  <si>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</si>
  <si>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派遣職員費</t>
  </si>
  <si>
    <t>　退職給付費用</t>
  </si>
  <si>
    <t>　法定福利費</t>
  </si>
  <si>
    <t>事業費</t>
  </si>
  <si>
    <t>　給食費</t>
  </si>
  <si>
    <t>　保健衛生費</t>
  </si>
  <si>
    <t>　保育材料費</t>
  </si>
  <si>
    <t>　水道光熱費</t>
  </si>
  <si>
    <t>　消耗器具備品費</t>
  </si>
  <si>
    <t>　保険料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</si>
  <si>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</si>
  <si>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</si>
  <si>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</si>
  <si>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</si>
  <si>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</si>
  <si>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</si>
  <si>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</si>
  <si>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</si>
  <si>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</si>
  <si>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</si>
  <si>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</si>
  <si>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</si>
  <si>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</si>
  <si>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</si>
  <si>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賃借料</t>
  </si>
  <si>
    <t>　租税公課</t>
  </si>
  <si>
    <t>　保守料</t>
  </si>
  <si>
    <t>　渉外費</t>
  </si>
  <si>
    <t>　諸会費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</si>
  <si>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</si>
  <si>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</si>
  <si>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</si>
  <si>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</si>
  <si>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</si>
  <si>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</si>
  <si>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</si>
  <si>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　受入研修費収益</t>
  </si>
  <si>
    <t>　利用者等外給食収益</t>
  </si>
  <si>
    <t>　雑収益</t>
  </si>
  <si>
    <t>サービス活動外収益計（４）</t>
  </si>
  <si>
    <t>支払利息</t>
  </si>
  <si>
    <t>その他のサービス活動外費用</t>
  </si>
  <si>
    <t>　利用者等外給食費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</si>
  <si>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</si>
  <si>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</si>
  <si>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</si>
  <si>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</si>
  <si>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</si>
  <si>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</si>
  <si>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特別収益計（８）</t>
  </si>
  <si>
    <t>基本金組入額</t>
  </si>
  <si>
    <t>資産評価損</t>
  </si>
  <si>
    <t>固定資産売却損・処分損</t>
  </si>
  <si>
    <t>　器具及び備品売却損・処分損</t>
  </si>
  <si>
    <t>　その他の固定資産売却損・処分損</t>
  </si>
  <si>
    <t>国庫補助金等特別積立金積立額</t>
  </si>
  <si>
    <t>　国庫補助金等特別積立金積立額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</si>
  <si>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</si>
  <si>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</si>
  <si>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</si>
  <si>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</si>
  <si>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</si>
  <si>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</si>
  <si>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</si>
  <si>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</si>
  <si>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　保育所施設・設備整備積立金取崩額</t>
  </si>
  <si>
    <t>その他の積立金積立額（１６）</t>
  </si>
  <si>
    <t>　保育所施設・設備整備積立金積立額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</si>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</sst>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11" xfId="2" applyFont="1" applyBorder="1">
      <alignment horizontal="left" vertical="top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C663BD5D-026D-4C54-B326-1A4AD8EE1A55}"/>
    <cellStyle name="標準 3" xfId="1" xr:uid="{04962ACA-124B-47D3-B9BD-B6CF89B8C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A99A-74EC-4C5F-8C27-38AD3A82A581}">
  <sheetPr>
    <pageSetUpPr fitToPage="1"/>
  </sheetPr>
  <dimension ref="B1:G87"/>
  <sheetViews>
    <sheetView showGridLines="0" tabSelected="1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1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+E7+E8+E10</f>
        <v>141610212</v>
      </c>
      <c r="F6" s="11">
        <f>+F7+F8+F10</f>
        <v>132136240</v>
      </c>
      <c r="G6" s="11">
        <f>E6-F6</f>
        <v>9473972</v>
      </c>
    </row>
    <row r="7" spans="2:7" x14ac:dyDescent="0.4">
      <c r="B7" s="12"/>
      <c r="C7" s="12"/>
      <c r="D7" s="13" t="s">
        <v>11</v>
      </c>
      <c r="E7" s="14">
        <v>118977600</v>
      </c>
      <c r="F7" s="14">
        <v>113175880</v>
      </c>
      <c r="G7" s="14">
        <f t="shared" ref="G7:G70" si="0">E7-F7</f>
        <v>5801720</v>
      </c>
    </row>
    <row r="8" spans="2:7" x14ac:dyDescent="0.4">
      <c r="B8" s="12"/>
      <c r="C8" s="12"/>
      <c r="D8" s="13" t="s">
        <v>12</v>
      </c>
      <c r="E8" s="14">
        <f>+E9</f>
        <v>2060600</v>
      </c>
      <c r="F8" s="14">
        <f>+F9</f>
        <v>989200</v>
      </c>
      <c r="G8" s="14">
        <f t="shared" si="0"/>
        <v>1071400</v>
      </c>
    </row>
    <row r="9" spans="2:7" x14ac:dyDescent="0.4">
      <c r="B9" s="12"/>
      <c r="C9" s="12"/>
      <c r="D9" s="13" t="s">
        <v>13</v>
      </c>
      <c r="E9" s="14">
        <v>2060600</v>
      </c>
      <c r="F9" s="14">
        <v>989200</v>
      </c>
      <c r="G9" s="14">
        <f t="shared" si="0"/>
        <v>1071400</v>
      </c>
    </row>
    <row r="10" spans="2:7" x14ac:dyDescent="0.4">
      <c r="B10" s="12"/>
      <c r="C10" s="12"/>
      <c r="D10" s="13" t="s">
        <v>14</v>
      </c>
      <c r="E10" s="14">
        <f>+E11+E12</f>
        <v>20572012</v>
      </c>
      <c r="F10" s="14">
        <f>+F11+F12</f>
        <v>17971160</v>
      </c>
      <c r="G10" s="14">
        <f t="shared" si="0"/>
        <v>2600852</v>
      </c>
    </row>
    <row r="11" spans="2:7" x14ac:dyDescent="0.4">
      <c r="B11" s="12"/>
      <c r="C11" s="12"/>
      <c r="D11" s="13" t="s">
        <v>15</v>
      </c>
      <c r="E11" s="14">
        <v>20289312</v>
      </c>
      <c r="F11" s="14">
        <v>17664360</v>
      </c>
      <c r="G11" s="14">
        <f t="shared" si="0"/>
        <v>2624952</v>
      </c>
    </row>
    <row r="12" spans="2:7" x14ac:dyDescent="0.4">
      <c r="B12" s="12"/>
      <c r="C12" s="12"/>
      <c r="D12" s="13" t="s">
        <v>16</v>
      </c>
      <c r="E12" s="14">
        <v>282700</v>
      </c>
      <c r="F12" s="14">
        <v>306800</v>
      </c>
      <c r="G12" s="14">
        <f t="shared" si="0"/>
        <v>-24100</v>
      </c>
    </row>
    <row r="13" spans="2:7" x14ac:dyDescent="0.4">
      <c r="B13" s="12"/>
      <c r="C13" s="15"/>
      <c r="D13" s="16" t="s">
        <v>17</v>
      </c>
      <c r="E13" s="17">
        <f>+E6</f>
        <v>141610212</v>
      </c>
      <c r="F13" s="17">
        <f>+F6</f>
        <v>132136240</v>
      </c>
      <c r="G13" s="17">
        <f t="shared" si="0"/>
        <v>9473972</v>
      </c>
    </row>
    <row r="14" spans="2:7" x14ac:dyDescent="0.4">
      <c r="B14" s="12"/>
      <c r="C14" s="9" t="s">
        <v>18</v>
      </c>
      <c r="D14" s="13" t="s">
        <v>19</v>
      </c>
      <c r="E14" s="14">
        <f>+E15+E16+E17+E18+E19+E20+E21+E22</f>
        <v>103449525</v>
      </c>
      <c r="F14" s="14">
        <f>+F15+F16+F17+F18+F19+F20+F21+F22</f>
        <v>96644494</v>
      </c>
      <c r="G14" s="14">
        <f t="shared" si="0"/>
        <v>6805031</v>
      </c>
    </row>
    <row r="15" spans="2:7" x14ac:dyDescent="0.4">
      <c r="B15" s="12"/>
      <c r="C15" s="12"/>
      <c r="D15" s="13" t="s">
        <v>20</v>
      </c>
      <c r="E15" s="14">
        <v>200000</v>
      </c>
      <c r="F15" s="14">
        <v>215000</v>
      </c>
      <c r="G15" s="14">
        <f t="shared" si="0"/>
        <v>-15000</v>
      </c>
    </row>
    <row r="16" spans="2:7" x14ac:dyDescent="0.4">
      <c r="B16" s="12"/>
      <c r="C16" s="12"/>
      <c r="D16" s="13" t="s">
        <v>21</v>
      </c>
      <c r="E16" s="14">
        <v>39340771</v>
      </c>
      <c r="F16" s="14">
        <v>42869637</v>
      </c>
      <c r="G16" s="14">
        <f t="shared" si="0"/>
        <v>-3528866</v>
      </c>
    </row>
    <row r="17" spans="2:7" x14ac:dyDescent="0.4">
      <c r="B17" s="12"/>
      <c r="C17" s="12"/>
      <c r="D17" s="13" t="s">
        <v>22</v>
      </c>
      <c r="E17" s="14">
        <v>21862796</v>
      </c>
      <c r="F17" s="14">
        <v>18065349</v>
      </c>
      <c r="G17" s="14">
        <f t="shared" si="0"/>
        <v>3797447</v>
      </c>
    </row>
    <row r="18" spans="2:7" x14ac:dyDescent="0.4">
      <c r="B18" s="12"/>
      <c r="C18" s="12"/>
      <c r="D18" s="13" t="s">
        <v>23</v>
      </c>
      <c r="E18" s="14">
        <v>4539878</v>
      </c>
      <c r="F18" s="14">
        <v>4577271</v>
      </c>
      <c r="G18" s="14">
        <f t="shared" si="0"/>
        <v>-37393</v>
      </c>
    </row>
    <row r="19" spans="2:7" x14ac:dyDescent="0.4">
      <c r="B19" s="12"/>
      <c r="C19" s="12"/>
      <c r="D19" s="13" t="s">
        <v>24</v>
      </c>
      <c r="E19" s="14">
        <v>17302535</v>
      </c>
      <c r="F19" s="14">
        <v>16414564</v>
      </c>
      <c r="G19" s="14">
        <f t="shared" si="0"/>
        <v>887971</v>
      </c>
    </row>
    <row r="20" spans="2:7" x14ac:dyDescent="0.4">
      <c r="B20" s="12"/>
      <c r="C20" s="12"/>
      <c r="D20" s="13" t="s">
        <v>25</v>
      </c>
      <c r="E20" s="14">
        <v>7205635</v>
      </c>
      <c r="F20" s="14">
        <v>2507602</v>
      </c>
      <c r="G20" s="14">
        <f t="shared" si="0"/>
        <v>4698033</v>
      </c>
    </row>
    <row r="21" spans="2:7" x14ac:dyDescent="0.4">
      <c r="B21" s="12"/>
      <c r="C21" s="12"/>
      <c r="D21" s="13" t="s">
        <v>26</v>
      </c>
      <c r="E21" s="14">
        <v>1201112</v>
      </c>
      <c r="F21" s="14">
        <v>1212600</v>
      </c>
      <c r="G21" s="14">
        <f t="shared" si="0"/>
        <v>-11488</v>
      </c>
    </row>
    <row r="22" spans="2:7" x14ac:dyDescent="0.4">
      <c r="B22" s="12"/>
      <c r="C22" s="12"/>
      <c r="D22" s="13" t="s">
        <v>27</v>
      </c>
      <c r="E22" s="14">
        <v>11796798</v>
      </c>
      <c r="F22" s="14">
        <v>10782471</v>
      </c>
      <c r="G22" s="14">
        <f t="shared" si="0"/>
        <v>1014327</v>
      </c>
    </row>
    <row r="23" spans="2:7" x14ac:dyDescent="0.4">
      <c r="B23" s="12"/>
      <c r="C23" s="12"/>
      <c r="D23" s="13" t="s">
        <v>28</v>
      </c>
      <c r="E23" s="14">
        <f>+E24+E25+E26+E27+E28+E29+E30</f>
        <v>10686919</v>
      </c>
      <c r="F23" s="14">
        <f>+F24+F25+F26+F27+F28+F29+F30</f>
        <v>9975600</v>
      </c>
      <c r="G23" s="14">
        <f t="shared" si="0"/>
        <v>711319</v>
      </c>
    </row>
    <row r="24" spans="2:7" x14ac:dyDescent="0.4">
      <c r="B24" s="12"/>
      <c r="C24" s="12"/>
      <c r="D24" s="13" t="s">
        <v>29</v>
      </c>
      <c r="E24" s="14">
        <v>3716421</v>
      </c>
      <c r="F24" s="14">
        <v>4268295</v>
      </c>
      <c r="G24" s="14">
        <f t="shared" si="0"/>
        <v>-551874</v>
      </c>
    </row>
    <row r="25" spans="2:7" x14ac:dyDescent="0.4">
      <c r="B25" s="12"/>
      <c r="C25" s="12"/>
      <c r="D25" s="13" t="s">
        <v>30</v>
      </c>
      <c r="E25" s="14">
        <v>65035</v>
      </c>
      <c r="F25" s="14">
        <v>84458</v>
      </c>
      <c r="G25" s="14">
        <f t="shared" si="0"/>
        <v>-19423</v>
      </c>
    </row>
    <row r="26" spans="2:7" x14ac:dyDescent="0.4">
      <c r="B26" s="12"/>
      <c r="C26" s="12"/>
      <c r="D26" s="13" t="s">
        <v>31</v>
      </c>
      <c r="E26" s="14">
        <v>2437857</v>
      </c>
      <c r="F26" s="14">
        <v>2420454</v>
      </c>
      <c r="G26" s="14">
        <f t="shared" si="0"/>
        <v>17403</v>
      </c>
    </row>
    <row r="27" spans="2:7" x14ac:dyDescent="0.4">
      <c r="B27" s="12"/>
      <c r="C27" s="12"/>
      <c r="D27" s="13" t="s">
        <v>32</v>
      </c>
      <c r="E27" s="14">
        <v>1768136</v>
      </c>
      <c r="F27" s="14">
        <v>1701657</v>
      </c>
      <c r="G27" s="14">
        <f t="shared" si="0"/>
        <v>66479</v>
      </c>
    </row>
    <row r="28" spans="2:7" x14ac:dyDescent="0.4">
      <c r="B28" s="12"/>
      <c r="C28" s="12"/>
      <c r="D28" s="13" t="s">
        <v>33</v>
      </c>
      <c r="E28" s="14">
        <v>2431505</v>
      </c>
      <c r="F28" s="14">
        <v>1285459</v>
      </c>
      <c r="G28" s="14">
        <f t="shared" si="0"/>
        <v>1146046</v>
      </c>
    </row>
    <row r="29" spans="2:7" x14ac:dyDescent="0.4">
      <c r="B29" s="12"/>
      <c r="C29" s="12"/>
      <c r="D29" s="13" t="s">
        <v>34</v>
      </c>
      <c r="E29" s="14">
        <v>259515</v>
      </c>
      <c r="F29" s="14">
        <v>203915</v>
      </c>
      <c r="G29" s="14">
        <f t="shared" si="0"/>
        <v>55600</v>
      </c>
    </row>
    <row r="30" spans="2:7" x14ac:dyDescent="0.4">
      <c r="B30" s="12"/>
      <c r="C30" s="12"/>
      <c r="D30" s="13" t="s">
        <v>35</v>
      </c>
      <c r="E30" s="14">
        <v>8450</v>
      </c>
      <c r="F30" s="14">
        <v>11362</v>
      </c>
      <c r="G30" s="14">
        <f t="shared" si="0"/>
        <v>-2912</v>
      </c>
    </row>
    <row r="31" spans="2:7" x14ac:dyDescent="0.4">
      <c r="B31" s="12"/>
      <c r="C31" s="12"/>
      <c r="D31" s="13" t="s">
        <v>36</v>
      </c>
      <c r="E31" s="14">
        <f>+E32+E33+E34+E35+E36+E37+E38+E39+E40+E41+E42+E43+E44+E45+E46+E47+E48+E49+E50</f>
        <v>6772667</v>
      </c>
      <c r="F31" s="14">
        <f>+F32+F33+F34+F35+F36+F37+F38+F39+F40+F41+F42+F43+F44+F45+F46+F47+F48+F49+F50</f>
        <v>6210752</v>
      </c>
      <c r="G31" s="14">
        <f t="shared" si="0"/>
        <v>561915</v>
      </c>
    </row>
    <row r="32" spans="2:7" x14ac:dyDescent="0.4">
      <c r="B32" s="12"/>
      <c r="C32" s="12"/>
      <c r="D32" s="13" t="s">
        <v>37</v>
      </c>
      <c r="E32" s="14">
        <v>822947</v>
      </c>
      <c r="F32" s="14">
        <v>935754</v>
      </c>
      <c r="G32" s="14">
        <f t="shared" si="0"/>
        <v>-112807</v>
      </c>
    </row>
    <row r="33" spans="2:7" x14ac:dyDescent="0.4">
      <c r="B33" s="12"/>
      <c r="C33" s="12"/>
      <c r="D33" s="13" t="s">
        <v>38</v>
      </c>
      <c r="E33" s="14">
        <v>135000</v>
      </c>
      <c r="F33" s="14"/>
      <c r="G33" s="14">
        <f t="shared" si="0"/>
        <v>135000</v>
      </c>
    </row>
    <row r="34" spans="2:7" x14ac:dyDescent="0.4">
      <c r="B34" s="12"/>
      <c r="C34" s="12"/>
      <c r="D34" s="13" t="s">
        <v>39</v>
      </c>
      <c r="E34" s="14">
        <v>6500</v>
      </c>
      <c r="F34" s="14">
        <v>9710</v>
      </c>
      <c r="G34" s="14">
        <f t="shared" si="0"/>
        <v>-3210</v>
      </c>
    </row>
    <row r="35" spans="2:7" x14ac:dyDescent="0.4">
      <c r="B35" s="12"/>
      <c r="C35" s="12"/>
      <c r="D35" s="13" t="s">
        <v>40</v>
      </c>
      <c r="E35" s="14"/>
      <c r="F35" s="14">
        <v>356013</v>
      </c>
      <c r="G35" s="14">
        <f t="shared" si="0"/>
        <v>-356013</v>
      </c>
    </row>
    <row r="36" spans="2:7" x14ac:dyDescent="0.4">
      <c r="B36" s="12"/>
      <c r="C36" s="12"/>
      <c r="D36" s="13" t="s">
        <v>41</v>
      </c>
      <c r="E36" s="14">
        <v>182591</v>
      </c>
      <c r="F36" s="14">
        <v>217032</v>
      </c>
      <c r="G36" s="14">
        <f t="shared" si="0"/>
        <v>-34441</v>
      </c>
    </row>
    <row r="37" spans="2:7" x14ac:dyDescent="0.4">
      <c r="B37" s="12"/>
      <c r="C37" s="12"/>
      <c r="D37" s="13" t="s">
        <v>42</v>
      </c>
      <c r="E37" s="14">
        <v>221528</v>
      </c>
      <c r="F37" s="14">
        <v>220350</v>
      </c>
      <c r="G37" s="14">
        <f t="shared" si="0"/>
        <v>1178</v>
      </c>
    </row>
    <row r="38" spans="2:7" x14ac:dyDescent="0.4">
      <c r="B38" s="12"/>
      <c r="C38" s="12"/>
      <c r="D38" s="13" t="s">
        <v>32</v>
      </c>
      <c r="E38" s="14">
        <v>289452</v>
      </c>
      <c r="F38" s="14">
        <v>282914</v>
      </c>
      <c r="G38" s="14">
        <f t="shared" si="0"/>
        <v>6538</v>
      </c>
    </row>
    <row r="39" spans="2:7" x14ac:dyDescent="0.4">
      <c r="B39" s="12"/>
      <c r="C39" s="12"/>
      <c r="D39" s="13" t="s">
        <v>43</v>
      </c>
      <c r="E39" s="14">
        <v>546370</v>
      </c>
      <c r="F39" s="14">
        <v>334328</v>
      </c>
      <c r="G39" s="14">
        <f t="shared" si="0"/>
        <v>212042</v>
      </c>
    </row>
    <row r="40" spans="2:7" x14ac:dyDescent="0.4">
      <c r="B40" s="12"/>
      <c r="C40" s="12"/>
      <c r="D40" s="13" t="s">
        <v>44</v>
      </c>
      <c r="E40" s="14">
        <v>179139</v>
      </c>
      <c r="F40" s="14">
        <v>158252</v>
      </c>
      <c r="G40" s="14">
        <f t="shared" si="0"/>
        <v>20887</v>
      </c>
    </row>
    <row r="41" spans="2:7" x14ac:dyDescent="0.4">
      <c r="B41" s="12"/>
      <c r="C41" s="12"/>
      <c r="D41" s="13" t="s">
        <v>45</v>
      </c>
      <c r="E41" s="14">
        <v>76494</v>
      </c>
      <c r="F41" s="14">
        <v>78530</v>
      </c>
      <c r="G41" s="14">
        <f t="shared" si="0"/>
        <v>-2036</v>
      </c>
    </row>
    <row r="42" spans="2:7" x14ac:dyDescent="0.4">
      <c r="B42" s="12"/>
      <c r="C42" s="12"/>
      <c r="D42" s="13" t="s">
        <v>46</v>
      </c>
      <c r="E42" s="14">
        <v>55410</v>
      </c>
      <c r="F42" s="14">
        <v>81790</v>
      </c>
      <c r="G42" s="14">
        <f t="shared" si="0"/>
        <v>-26380</v>
      </c>
    </row>
    <row r="43" spans="2:7" x14ac:dyDescent="0.4">
      <c r="B43" s="12"/>
      <c r="C43" s="12"/>
      <c r="D43" s="13" t="s">
        <v>47</v>
      </c>
      <c r="E43" s="14">
        <v>2906260</v>
      </c>
      <c r="F43" s="14">
        <v>2340522</v>
      </c>
      <c r="G43" s="14">
        <f t="shared" si="0"/>
        <v>565738</v>
      </c>
    </row>
    <row r="44" spans="2:7" x14ac:dyDescent="0.4">
      <c r="B44" s="12"/>
      <c r="C44" s="12"/>
      <c r="D44" s="13" t="s">
        <v>48</v>
      </c>
      <c r="E44" s="14">
        <v>352552</v>
      </c>
      <c r="F44" s="14">
        <v>231501</v>
      </c>
      <c r="G44" s="14">
        <f t="shared" si="0"/>
        <v>121051</v>
      </c>
    </row>
    <row r="45" spans="2:7" x14ac:dyDescent="0.4">
      <c r="B45" s="12"/>
      <c r="C45" s="12"/>
      <c r="D45" s="13" t="s">
        <v>34</v>
      </c>
      <c r="E45" s="14">
        <v>119490</v>
      </c>
      <c r="F45" s="14">
        <v>119490</v>
      </c>
      <c r="G45" s="14">
        <f t="shared" si="0"/>
        <v>0</v>
      </c>
    </row>
    <row r="46" spans="2:7" x14ac:dyDescent="0.4">
      <c r="B46" s="12"/>
      <c r="C46" s="12"/>
      <c r="D46" s="13" t="s">
        <v>49</v>
      </c>
      <c r="E46" s="14">
        <v>360288</v>
      </c>
      <c r="F46" s="14">
        <v>360288</v>
      </c>
      <c r="G46" s="14">
        <f t="shared" si="0"/>
        <v>0</v>
      </c>
    </row>
    <row r="47" spans="2:7" x14ac:dyDescent="0.4">
      <c r="B47" s="12"/>
      <c r="C47" s="12"/>
      <c r="D47" s="13" t="s">
        <v>50</v>
      </c>
      <c r="E47" s="14">
        <v>43966</v>
      </c>
      <c r="F47" s="14">
        <v>43915</v>
      </c>
      <c r="G47" s="14">
        <f t="shared" si="0"/>
        <v>51</v>
      </c>
    </row>
    <row r="48" spans="2:7" x14ac:dyDescent="0.4">
      <c r="B48" s="12"/>
      <c r="C48" s="12"/>
      <c r="D48" s="13" t="s">
        <v>51</v>
      </c>
      <c r="E48" s="14">
        <v>200750</v>
      </c>
      <c r="F48" s="14">
        <v>178390</v>
      </c>
      <c r="G48" s="14">
        <f t="shared" si="0"/>
        <v>22360</v>
      </c>
    </row>
    <row r="49" spans="2:7" x14ac:dyDescent="0.4">
      <c r="B49" s="12"/>
      <c r="C49" s="12"/>
      <c r="D49" s="13" t="s">
        <v>52</v>
      </c>
      <c r="E49" s="14">
        <v>143330</v>
      </c>
      <c r="F49" s="14">
        <v>104373</v>
      </c>
      <c r="G49" s="14">
        <f t="shared" si="0"/>
        <v>38957</v>
      </c>
    </row>
    <row r="50" spans="2:7" x14ac:dyDescent="0.4">
      <c r="B50" s="12"/>
      <c r="C50" s="12"/>
      <c r="D50" s="13" t="s">
        <v>53</v>
      </c>
      <c r="E50" s="14">
        <v>130600</v>
      </c>
      <c r="F50" s="14">
        <v>157600</v>
      </c>
      <c r="G50" s="14">
        <f t="shared" si="0"/>
        <v>-27000</v>
      </c>
    </row>
    <row r="51" spans="2:7" x14ac:dyDescent="0.4">
      <c r="B51" s="12"/>
      <c r="C51" s="12"/>
      <c r="D51" s="13" t="s">
        <v>54</v>
      </c>
      <c r="E51" s="14">
        <v>10595399</v>
      </c>
      <c r="F51" s="14">
        <v>10134766</v>
      </c>
      <c r="G51" s="14">
        <f t="shared" si="0"/>
        <v>460633</v>
      </c>
    </row>
    <row r="52" spans="2:7" x14ac:dyDescent="0.4">
      <c r="B52" s="12"/>
      <c r="C52" s="12"/>
      <c r="D52" s="13" t="s">
        <v>55</v>
      </c>
      <c r="E52" s="14">
        <v>-4751537</v>
      </c>
      <c r="F52" s="14">
        <v>-4836807</v>
      </c>
      <c r="G52" s="14">
        <f t="shared" si="0"/>
        <v>85270</v>
      </c>
    </row>
    <row r="53" spans="2:7" x14ac:dyDescent="0.4">
      <c r="B53" s="12"/>
      <c r="C53" s="15"/>
      <c r="D53" s="16" t="s">
        <v>56</v>
      </c>
      <c r="E53" s="17">
        <f>+E14+E23+E31+E51+E52</f>
        <v>126752973</v>
      </c>
      <c r="F53" s="17">
        <f>+F14+F23+F31+F51+F52</f>
        <v>118128805</v>
      </c>
      <c r="G53" s="17">
        <f t="shared" si="0"/>
        <v>8624168</v>
      </c>
    </row>
    <row r="54" spans="2:7" x14ac:dyDescent="0.4">
      <c r="B54" s="15"/>
      <c r="C54" s="18" t="s">
        <v>57</v>
      </c>
      <c r="D54" s="19"/>
      <c r="E54" s="20">
        <f xml:space="preserve"> +E13 - E53</f>
        <v>14857239</v>
      </c>
      <c r="F54" s="20">
        <f xml:space="preserve"> +F13 - F53</f>
        <v>14007435</v>
      </c>
      <c r="G54" s="20">
        <f t="shared" si="0"/>
        <v>849804</v>
      </c>
    </row>
    <row r="55" spans="2:7" x14ac:dyDescent="0.4">
      <c r="B55" s="9" t="s">
        <v>58</v>
      </c>
      <c r="C55" s="9" t="s">
        <v>9</v>
      </c>
      <c r="D55" s="13" t="s">
        <v>59</v>
      </c>
      <c r="E55" s="14">
        <v>7829</v>
      </c>
      <c r="F55" s="14">
        <v>7299</v>
      </c>
      <c r="G55" s="14">
        <f t="shared" si="0"/>
        <v>530</v>
      </c>
    </row>
    <row r="56" spans="2:7" x14ac:dyDescent="0.4">
      <c r="B56" s="12"/>
      <c r="C56" s="12"/>
      <c r="D56" s="13" t="s">
        <v>60</v>
      </c>
      <c r="E56" s="14">
        <f>+E57+E58+E59</f>
        <v>1482762</v>
      </c>
      <c r="F56" s="14">
        <f>+F57+F58+F59</f>
        <v>1150950</v>
      </c>
      <c r="G56" s="14">
        <f t="shared" si="0"/>
        <v>331812</v>
      </c>
    </row>
    <row r="57" spans="2:7" x14ac:dyDescent="0.4">
      <c r="B57" s="12"/>
      <c r="C57" s="12"/>
      <c r="D57" s="13" t="s">
        <v>61</v>
      </c>
      <c r="E57" s="14">
        <v>12000</v>
      </c>
      <c r="F57" s="14">
        <v>30000</v>
      </c>
      <c r="G57" s="14">
        <f t="shared" si="0"/>
        <v>-18000</v>
      </c>
    </row>
    <row r="58" spans="2:7" x14ac:dyDescent="0.4">
      <c r="B58" s="12"/>
      <c r="C58" s="12"/>
      <c r="D58" s="13" t="s">
        <v>62</v>
      </c>
      <c r="E58" s="14">
        <v>1295250</v>
      </c>
      <c r="F58" s="14">
        <v>1074350</v>
      </c>
      <c r="G58" s="14">
        <f t="shared" si="0"/>
        <v>220900</v>
      </c>
    </row>
    <row r="59" spans="2:7" x14ac:dyDescent="0.4">
      <c r="B59" s="12"/>
      <c r="C59" s="12"/>
      <c r="D59" s="13" t="s">
        <v>63</v>
      </c>
      <c r="E59" s="14">
        <v>175512</v>
      </c>
      <c r="F59" s="14">
        <v>46600</v>
      </c>
      <c r="G59" s="14">
        <f t="shared" si="0"/>
        <v>128912</v>
      </c>
    </row>
    <row r="60" spans="2:7" x14ac:dyDescent="0.4">
      <c r="B60" s="12"/>
      <c r="C60" s="15"/>
      <c r="D60" s="16" t="s">
        <v>64</v>
      </c>
      <c r="E60" s="17">
        <f>+E55+E56</f>
        <v>1490591</v>
      </c>
      <c r="F60" s="17">
        <f>+F55+F56</f>
        <v>1158249</v>
      </c>
      <c r="G60" s="17">
        <f t="shared" si="0"/>
        <v>332342</v>
      </c>
    </row>
    <row r="61" spans="2:7" x14ac:dyDescent="0.4">
      <c r="B61" s="12"/>
      <c r="C61" s="9" t="s">
        <v>18</v>
      </c>
      <c r="D61" s="13" t="s">
        <v>65</v>
      </c>
      <c r="E61" s="14">
        <v>2079</v>
      </c>
      <c r="F61" s="14">
        <v>2728</v>
      </c>
      <c r="G61" s="14">
        <f t="shared" si="0"/>
        <v>-649</v>
      </c>
    </row>
    <row r="62" spans="2:7" x14ac:dyDescent="0.4">
      <c r="B62" s="12"/>
      <c r="C62" s="12"/>
      <c r="D62" s="13" t="s">
        <v>66</v>
      </c>
      <c r="E62" s="14">
        <f>+E63</f>
        <v>1295250</v>
      </c>
      <c r="F62" s="14">
        <f>+F63</f>
        <v>1074350</v>
      </c>
      <c r="G62" s="14">
        <f t="shared" si="0"/>
        <v>220900</v>
      </c>
    </row>
    <row r="63" spans="2:7" x14ac:dyDescent="0.4">
      <c r="B63" s="12"/>
      <c r="C63" s="12"/>
      <c r="D63" s="13" t="s">
        <v>67</v>
      </c>
      <c r="E63" s="14">
        <v>1295250</v>
      </c>
      <c r="F63" s="14">
        <v>1074350</v>
      </c>
      <c r="G63" s="14">
        <f t="shared" si="0"/>
        <v>220900</v>
      </c>
    </row>
    <row r="64" spans="2:7" x14ac:dyDescent="0.4">
      <c r="B64" s="12"/>
      <c r="C64" s="15"/>
      <c r="D64" s="16" t="s">
        <v>68</v>
      </c>
      <c r="E64" s="17">
        <f>+E61+E62</f>
        <v>1297329</v>
      </c>
      <c r="F64" s="17">
        <f>+F61+F62</f>
        <v>1077078</v>
      </c>
      <c r="G64" s="17">
        <f t="shared" si="0"/>
        <v>220251</v>
      </c>
    </row>
    <row r="65" spans="2:7" x14ac:dyDescent="0.4">
      <c r="B65" s="15"/>
      <c r="C65" s="18" t="s">
        <v>69</v>
      </c>
      <c r="D65" s="21"/>
      <c r="E65" s="22">
        <f xml:space="preserve"> +E60 - E64</f>
        <v>193262</v>
      </c>
      <c r="F65" s="22">
        <f xml:space="preserve"> +F60 - F64</f>
        <v>81171</v>
      </c>
      <c r="G65" s="22">
        <f t="shared" si="0"/>
        <v>112091</v>
      </c>
    </row>
    <row r="66" spans="2:7" x14ac:dyDescent="0.4">
      <c r="B66" s="18" t="s">
        <v>70</v>
      </c>
      <c r="C66" s="23"/>
      <c r="D66" s="19"/>
      <c r="E66" s="20">
        <f xml:space="preserve"> +E54 +E65</f>
        <v>15050501</v>
      </c>
      <c r="F66" s="20">
        <f xml:space="preserve"> +F54 +F65</f>
        <v>14088606</v>
      </c>
      <c r="G66" s="20">
        <f t="shared" si="0"/>
        <v>961895</v>
      </c>
    </row>
    <row r="67" spans="2:7" x14ac:dyDescent="0.4">
      <c r="B67" s="9" t="s">
        <v>71</v>
      </c>
      <c r="C67" s="9" t="s">
        <v>9</v>
      </c>
      <c r="D67" s="13" t="s">
        <v>72</v>
      </c>
      <c r="E67" s="14">
        <f>+E68</f>
        <v>360000</v>
      </c>
      <c r="F67" s="14">
        <f>+F68</f>
        <v>0</v>
      </c>
      <c r="G67" s="14">
        <f t="shared" si="0"/>
        <v>360000</v>
      </c>
    </row>
    <row r="68" spans="2:7" x14ac:dyDescent="0.4">
      <c r="B68" s="12"/>
      <c r="C68" s="12"/>
      <c r="D68" s="13" t="s">
        <v>73</v>
      </c>
      <c r="E68" s="14">
        <v>360000</v>
      </c>
      <c r="F68" s="14"/>
      <c r="G68" s="14">
        <f t="shared" si="0"/>
        <v>360000</v>
      </c>
    </row>
    <row r="69" spans="2:7" x14ac:dyDescent="0.4">
      <c r="B69" s="12"/>
      <c r="C69" s="15"/>
      <c r="D69" s="16" t="s">
        <v>74</v>
      </c>
      <c r="E69" s="17">
        <f>+E67</f>
        <v>360000</v>
      </c>
      <c r="F69" s="17">
        <f>+F67</f>
        <v>0</v>
      </c>
      <c r="G69" s="17">
        <f t="shared" si="0"/>
        <v>360000</v>
      </c>
    </row>
    <row r="70" spans="2:7" x14ac:dyDescent="0.4">
      <c r="B70" s="12"/>
      <c r="C70" s="9" t="s">
        <v>18</v>
      </c>
      <c r="D70" s="13" t="s">
        <v>75</v>
      </c>
      <c r="E70" s="14"/>
      <c r="F70" s="14"/>
      <c r="G70" s="14">
        <f t="shared" si="0"/>
        <v>0</v>
      </c>
    </row>
    <row r="71" spans="2:7" x14ac:dyDescent="0.4">
      <c r="B71" s="12"/>
      <c r="C71" s="12"/>
      <c r="D71" s="13" t="s">
        <v>76</v>
      </c>
      <c r="E71" s="14"/>
      <c r="F71" s="14"/>
      <c r="G71" s="14">
        <f t="shared" ref="G71:G87" si="1">E71-F71</f>
        <v>0</v>
      </c>
    </row>
    <row r="72" spans="2:7" x14ac:dyDescent="0.4">
      <c r="B72" s="12"/>
      <c r="C72" s="12"/>
      <c r="D72" s="13" t="s">
        <v>77</v>
      </c>
      <c r="E72" s="14">
        <f>+E73+E74</f>
        <v>622600</v>
      </c>
      <c r="F72" s="14">
        <f>+F73+F74</f>
        <v>167204</v>
      </c>
      <c r="G72" s="14">
        <f t="shared" si="1"/>
        <v>455396</v>
      </c>
    </row>
    <row r="73" spans="2:7" x14ac:dyDescent="0.4">
      <c r="B73" s="12"/>
      <c r="C73" s="12"/>
      <c r="D73" s="13" t="s">
        <v>78</v>
      </c>
      <c r="E73" s="14"/>
      <c r="F73" s="14">
        <v>3</v>
      </c>
      <c r="G73" s="14">
        <f t="shared" si="1"/>
        <v>-3</v>
      </c>
    </row>
    <row r="74" spans="2:7" x14ac:dyDescent="0.4">
      <c r="B74" s="12"/>
      <c r="C74" s="12"/>
      <c r="D74" s="13" t="s">
        <v>79</v>
      </c>
      <c r="E74" s="14">
        <v>622600</v>
      </c>
      <c r="F74" s="14">
        <v>167201</v>
      </c>
      <c r="G74" s="14">
        <f t="shared" si="1"/>
        <v>455399</v>
      </c>
    </row>
    <row r="75" spans="2:7" x14ac:dyDescent="0.4">
      <c r="B75" s="12"/>
      <c r="C75" s="12"/>
      <c r="D75" s="13" t="s">
        <v>80</v>
      </c>
      <c r="E75" s="14">
        <f>+E76</f>
        <v>360000</v>
      </c>
      <c r="F75" s="14">
        <f>+F76</f>
        <v>0</v>
      </c>
      <c r="G75" s="14">
        <f t="shared" si="1"/>
        <v>360000</v>
      </c>
    </row>
    <row r="76" spans="2:7" x14ac:dyDescent="0.4">
      <c r="B76" s="12"/>
      <c r="C76" s="12"/>
      <c r="D76" s="13" t="s">
        <v>81</v>
      </c>
      <c r="E76" s="14">
        <v>360000</v>
      </c>
      <c r="F76" s="14"/>
      <c r="G76" s="14">
        <f t="shared" si="1"/>
        <v>360000</v>
      </c>
    </row>
    <row r="77" spans="2:7" x14ac:dyDescent="0.4">
      <c r="B77" s="12"/>
      <c r="C77" s="15"/>
      <c r="D77" s="16" t="s">
        <v>82</v>
      </c>
      <c r="E77" s="17">
        <f>+E70+E71+E72+E75</f>
        <v>982600</v>
      </c>
      <c r="F77" s="17">
        <f>+F70+F71+F72+F75</f>
        <v>167204</v>
      </c>
      <c r="G77" s="17">
        <f t="shared" si="1"/>
        <v>815396</v>
      </c>
    </row>
    <row r="78" spans="2:7" x14ac:dyDescent="0.4">
      <c r="B78" s="15"/>
      <c r="C78" s="24" t="s">
        <v>83</v>
      </c>
      <c r="D78" s="25"/>
      <c r="E78" s="26">
        <f xml:space="preserve"> +E69 - E77</f>
        <v>-622600</v>
      </c>
      <c r="F78" s="26">
        <f xml:space="preserve"> +F69 - F77</f>
        <v>-167204</v>
      </c>
      <c r="G78" s="26">
        <f t="shared" si="1"/>
        <v>-455396</v>
      </c>
    </row>
    <row r="79" spans="2:7" x14ac:dyDescent="0.4">
      <c r="B79" s="18" t="s">
        <v>84</v>
      </c>
      <c r="C79" s="27"/>
      <c r="D79" s="28"/>
      <c r="E79" s="29">
        <f xml:space="preserve"> +E66 +E78</f>
        <v>14427901</v>
      </c>
      <c r="F79" s="29">
        <f xml:space="preserve"> +F66 +F78</f>
        <v>13921402</v>
      </c>
      <c r="G79" s="29">
        <f t="shared" si="1"/>
        <v>506499</v>
      </c>
    </row>
    <row r="80" spans="2:7" x14ac:dyDescent="0.4">
      <c r="B80" s="30" t="s">
        <v>85</v>
      </c>
      <c r="C80" s="27" t="s">
        <v>86</v>
      </c>
      <c r="D80" s="28"/>
      <c r="E80" s="29">
        <v>95238452</v>
      </c>
      <c r="F80" s="29">
        <v>89767050</v>
      </c>
      <c r="G80" s="29">
        <f t="shared" si="1"/>
        <v>5471402</v>
      </c>
    </row>
    <row r="81" spans="2:7" x14ac:dyDescent="0.4">
      <c r="B81" s="31"/>
      <c r="C81" s="27" t="s">
        <v>87</v>
      </c>
      <c r="D81" s="28"/>
      <c r="E81" s="29">
        <f xml:space="preserve"> +E79 +E80</f>
        <v>109666353</v>
      </c>
      <c r="F81" s="29">
        <f xml:space="preserve"> +F79 +F80</f>
        <v>103688452</v>
      </c>
      <c r="G81" s="29">
        <f t="shared" si="1"/>
        <v>5977901</v>
      </c>
    </row>
    <row r="82" spans="2:7" x14ac:dyDescent="0.4">
      <c r="B82" s="31"/>
      <c r="C82" s="27" t="s">
        <v>88</v>
      </c>
      <c r="D82" s="28"/>
      <c r="E82" s="29"/>
      <c r="F82" s="29"/>
      <c r="G82" s="29">
        <f t="shared" si="1"/>
        <v>0</v>
      </c>
    </row>
    <row r="83" spans="2:7" x14ac:dyDescent="0.4">
      <c r="B83" s="31"/>
      <c r="C83" s="27" t="s">
        <v>89</v>
      </c>
      <c r="D83" s="28"/>
      <c r="E83" s="29">
        <f>+E84</f>
        <v>5500000</v>
      </c>
      <c r="F83" s="29">
        <f>+F84</f>
        <v>0</v>
      </c>
      <c r="G83" s="29">
        <f t="shared" si="1"/>
        <v>5500000</v>
      </c>
    </row>
    <row r="84" spans="2:7" x14ac:dyDescent="0.4">
      <c r="B84" s="31"/>
      <c r="C84" s="32" t="s">
        <v>90</v>
      </c>
      <c r="D84" s="25"/>
      <c r="E84" s="26">
        <v>5500000</v>
      </c>
      <c r="F84" s="26"/>
      <c r="G84" s="26">
        <f t="shared" si="1"/>
        <v>5500000</v>
      </c>
    </row>
    <row r="85" spans="2:7" x14ac:dyDescent="0.4">
      <c r="B85" s="31"/>
      <c r="C85" s="27" t="s">
        <v>91</v>
      </c>
      <c r="D85" s="28"/>
      <c r="E85" s="29">
        <f>+E86</f>
        <v>2400000</v>
      </c>
      <c r="F85" s="29">
        <f>+F86</f>
        <v>8450000</v>
      </c>
      <c r="G85" s="29">
        <f t="shared" si="1"/>
        <v>-6050000</v>
      </c>
    </row>
    <row r="86" spans="2:7" x14ac:dyDescent="0.4">
      <c r="B86" s="31"/>
      <c r="C86" s="32" t="s">
        <v>92</v>
      </c>
      <c r="D86" s="25"/>
      <c r="E86" s="26">
        <v>2400000</v>
      </c>
      <c r="F86" s="26">
        <v>8450000</v>
      </c>
      <c r="G86" s="26">
        <f t="shared" si="1"/>
        <v>-6050000</v>
      </c>
    </row>
    <row r="87" spans="2:7" x14ac:dyDescent="0.4">
      <c r="B87" s="33"/>
      <c r="C87" s="27" t="s">
        <v>93</v>
      </c>
      <c r="D87" s="28"/>
      <c r="E87" s="29">
        <f xml:space="preserve"> +E81 +E82 +E83 - E85</f>
        <v>112766353</v>
      </c>
      <c r="F87" s="29">
        <f xml:space="preserve"> +F81 +F82 +F83 - F85</f>
        <v>95238452</v>
      </c>
      <c r="G87" s="29">
        <f t="shared" si="1"/>
        <v>17527901</v>
      </c>
    </row>
  </sheetData>
  <mergeCells count="13">
    <mergeCell ref="B80:B87"/>
    <mergeCell ref="B55:B65"/>
    <mergeCell ref="C55:C60"/>
    <mergeCell ref="C61:C64"/>
    <mergeCell ref="B67:B78"/>
    <mergeCell ref="C67:C69"/>
    <mergeCell ref="C70:C77"/>
    <mergeCell ref="B2:G2"/>
    <mergeCell ref="B3:G3"/>
    <mergeCell ref="B5:D5"/>
    <mergeCell ref="B6:B54"/>
    <mergeCell ref="C6:C13"/>
    <mergeCell ref="C14:C53"/>
  </mergeCells>
  <phoneticPr fontId="2"/>
  <pageMargins left="0.7" right="0.7" top="0.75" bottom="0.75" header="0.3" footer="0.3"/>
  <pageSetup paperSize="9" fitToHeight="0" orientation="portrait" horizontalDpi="300" verticalDpi="300" r:id="rId1"/>
  <headerFooter>
    <oddHeader>&amp;L麻機福祉会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麻機保育園</vt:lpstr>
      <vt:lpstr>麻機保育園!Print_Titles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katsuaki suzuki</dc:creator>
  <cp:lastModifiedBy>katsuaki suzuki</cp:lastModifiedBy>
  <dcterms:created xsi:type="dcterms:W3CDTF">2021-06-24T02:01:14Z</dcterms:created>
  <dcterms:modified xsi:type="dcterms:W3CDTF">2021-06-24T02:01:14Z</dcterms:modified>
</cp:coreProperties>
</file>